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Návrh- 2017  " sheetId="1" r:id="rId1"/>
  </sheets>
  <definedNames>
    <definedName name="_xlnm.Print_Area" localSheetId="0">'Návrh- 2017  '!$A$1:$J$28</definedName>
  </definedNames>
  <calcPr fullCalcOnLoad="1"/>
</workbook>
</file>

<file path=xl/sharedStrings.xml><?xml version="1.0" encoding="utf-8"?>
<sst xmlns="http://schemas.openxmlformats.org/spreadsheetml/2006/main" count="39" uniqueCount="37">
  <si>
    <t>Zdravotní a sociální pojištění</t>
  </si>
  <si>
    <t>Nákup vody</t>
  </si>
  <si>
    <t>Opravy a údržba ČOV a kanalizace</t>
  </si>
  <si>
    <t>Opravy a údržba vodoměrů a vodovodu</t>
  </si>
  <si>
    <t>DPH</t>
  </si>
  <si>
    <t>cena bez DPH</t>
  </si>
  <si>
    <t>cena s DPH</t>
  </si>
  <si>
    <t>cena celkem bez DPH</t>
  </si>
  <si>
    <t>celkem DPH</t>
  </si>
  <si>
    <t>vodné s DPH</t>
  </si>
  <si>
    <t>stočné s DPH</t>
  </si>
  <si>
    <t>nákladové položky</t>
  </si>
  <si>
    <t>položky výnosů</t>
  </si>
  <si>
    <t>Nájemné obci</t>
  </si>
  <si>
    <t>Spotřeba energií</t>
  </si>
  <si>
    <t>vodné bez DPH</t>
  </si>
  <si>
    <t>stočné bez DPH</t>
  </si>
  <si>
    <r>
      <t>Q</t>
    </r>
    <r>
      <rPr>
        <b/>
        <vertAlign val="subscript"/>
        <sz val="9"/>
        <rFont val="Arial CE"/>
        <family val="2"/>
      </rPr>
      <t>c</t>
    </r>
    <r>
      <rPr>
        <b/>
        <sz val="9"/>
        <rFont val="Arial CE"/>
        <family val="2"/>
      </rPr>
      <t>/m</t>
    </r>
    <r>
      <rPr>
        <b/>
        <vertAlign val="superscript"/>
        <sz val="9"/>
        <rFont val="Arial CE"/>
        <family val="2"/>
      </rPr>
      <t>3</t>
    </r>
  </si>
  <si>
    <r>
      <t>cena za m</t>
    </r>
    <r>
      <rPr>
        <b/>
        <vertAlign val="superscript"/>
        <sz val="9"/>
        <rFont val="Arial CE"/>
        <family val="2"/>
      </rPr>
      <t>3</t>
    </r>
  </si>
  <si>
    <t>cena celkem     s DPH</t>
  </si>
  <si>
    <t xml:space="preserve">Stočné </t>
  </si>
  <si>
    <t>Celkem:</t>
  </si>
  <si>
    <t>DPH - 15%</t>
  </si>
  <si>
    <t>CENA  CELKEM:</t>
  </si>
  <si>
    <t>Přímé mzdy (pracovníci v provozu)</t>
  </si>
  <si>
    <t>Centrální služby (účetní, ekolog,..)</t>
  </si>
  <si>
    <t>Rozbory vody (laboratoře)</t>
  </si>
  <si>
    <t>Poplatky za vypouštění, znečištění,..</t>
  </si>
  <si>
    <t xml:space="preserve">Náklady na likvidaci odpadů (kalů,shrabků) </t>
  </si>
  <si>
    <t>Ostatní přímý materiál (chemikálie)</t>
  </si>
  <si>
    <t>Ostatní přímé náklady(telefony, pojištění,..)</t>
  </si>
  <si>
    <t>Odpisy majetku</t>
  </si>
  <si>
    <t>Prostředky z Plánu obnovy</t>
  </si>
  <si>
    <t>Ostatní materiál +drobný majetek</t>
  </si>
  <si>
    <t>Ostatní služby</t>
  </si>
  <si>
    <t xml:space="preserve"> č.1.</t>
  </si>
  <si>
    <t>Kalkulace  stočného  na rok 2017.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</si>
</sst>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,##0.000\ _K_č"/>
    <numFmt numFmtId="167" formatCode="#,##0.000\ &quot;Kč&quot;"/>
    <numFmt numFmtId="168" formatCode="0.0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vertAlign val="subscript"/>
      <sz val="9"/>
      <name val="Arial CE"/>
      <family val="2"/>
    </font>
    <font>
      <b/>
      <vertAlign val="superscript"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 CE"/>
      <family val="0"/>
    </font>
    <font>
      <b/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0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 applyProtection="1">
      <alignment/>
      <protection/>
    </xf>
    <xf numFmtId="164" fontId="0" fillId="0" borderId="15" xfId="0" applyNumberFormat="1" applyBorder="1" applyAlignment="1" applyProtection="1">
      <alignment/>
      <protection/>
    </xf>
    <xf numFmtId="0" fontId="0" fillId="0" borderId="14" xfId="0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4" fontId="1" fillId="0" borderId="17" xfId="0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/>
    </xf>
    <xf numFmtId="164" fontId="0" fillId="0" borderId="17" xfId="0" applyNumberFormat="1" applyBorder="1" applyAlignment="1">
      <alignment/>
    </xf>
    <xf numFmtId="164" fontId="1" fillId="0" borderId="20" xfId="0" applyNumberFormat="1" applyFont="1" applyBorder="1" applyAlignment="1">
      <alignment/>
    </xf>
    <xf numFmtId="0" fontId="0" fillId="0" borderId="14" xfId="0" applyFill="1" applyBorder="1" applyAlignment="1" applyProtection="1">
      <alignment/>
      <protection/>
    </xf>
    <xf numFmtId="165" fontId="0" fillId="0" borderId="0" xfId="0" applyNumberFormat="1" applyAlignment="1">
      <alignment/>
    </xf>
    <xf numFmtId="164" fontId="0" fillId="33" borderId="0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 applyProtection="1">
      <alignment/>
      <protection/>
    </xf>
    <xf numFmtId="164" fontId="0" fillId="33" borderId="10" xfId="0" applyNumberFormat="1" applyFont="1" applyFill="1" applyBorder="1" applyAlignment="1">
      <alignment/>
    </xf>
    <xf numFmtId="164" fontId="0" fillId="33" borderId="10" xfId="0" applyNumberFormat="1" applyFill="1" applyBorder="1" applyAlignment="1" applyProtection="1">
      <alignment/>
      <protection/>
    </xf>
    <xf numFmtId="164" fontId="0" fillId="33" borderId="10" xfId="0" applyNumberFormat="1" applyFill="1" applyBorder="1" applyAlignment="1">
      <alignment/>
    </xf>
    <xf numFmtId="164" fontId="1" fillId="33" borderId="17" xfId="0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44" fillId="34" borderId="0" xfId="0" applyFont="1" applyFill="1" applyAlignment="1">
      <alignment vertical="center"/>
    </xf>
    <xf numFmtId="167" fontId="0" fillId="0" borderId="17" xfId="0" applyNumberFormat="1" applyBorder="1" applyAlignment="1">
      <alignment horizontal="center"/>
    </xf>
    <xf numFmtId="165" fontId="1" fillId="34" borderId="17" xfId="0" applyNumberFormat="1" applyFont="1" applyFill="1" applyBorder="1" applyAlignment="1">
      <alignment horizontal="center"/>
    </xf>
    <xf numFmtId="165" fontId="45" fillId="34" borderId="0" xfId="0" applyNumberFormat="1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164" fontId="0" fillId="35" borderId="10" xfId="0" applyNumberFormat="1" applyFill="1" applyBorder="1" applyAlignment="1" applyProtection="1">
      <alignment/>
      <protection/>
    </xf>
    <xf numFmtId="164" fontId="1" fillId="35" borderId="17" xfId="0" applyNumberFormat="1" applyFont="1" applyFill="1" applyBorder="1" applyAlignment="1">
      <alignment/>
    </xf>
    <xf numFmtId="3" fontId="0" fillId="35" borderId="0" xfId="0" applyNumberFormat="1" applyFill="1" applyAlignment="1">
      <alignment/>
    </xf>
    <xf numFmtId="3" fontId="5" fillId="35" borderId="12" xfId="0" applyNumberFormat="1" applyFont="1" applyFill="1" applyBorder="1" applyAlignment="1">
      <alignment horizontal="center" vertical="center"/>
    </xf>
    <xf numFmtId="3" fontId="0" fillId="35" borderId="17" xfId="0" applyNumberForma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165" fontId="0" fillId="3" borderId="17" xfId="0" applyNumberFormat="1" applyFill="1" applyBorder="1" applyAlignment="1">
      <alignment horizontal="center"/>
    </xf>
    <xf numFmtId="165" fontId="1" fillId="3" borderId="0" xfId="0" applyNumberFormat="1" applyFont="1" applyFill="1" applyAlignment="1">
      <alignment/>
    </xf>
    <xf numFmtId="164" fontId="0" fillId="35" borderId="21" xfId="0" applyNumberFormat="1" applyFill="1" applyBorder="1" applyAlignment="1" applyProtection="1">
      <alignment/>
      <protection/>
    </xf>
    <xf numFmtId="165" fontId="0" fillId="0" borderId="21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33" borderId="21" xfId="0" applyNumberFormat="1" applyFill="1" applyBorder="1" applyAlignment="1">
      <alignment/>
    </xf>
    <xf numFmtId="164" fontId="0" fillId="0" borderId="22" xfId="0" applyNumberFormat="1" applyBorder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workbookViewId="0" topLeftCell="A1">
      <selection activeCell="B2" sqref="B2:I2"/>
    </sheetView>
  </sheetViews>
  <sheetFormatPr defaultColWidth="9.00390625" defaultRowHeight="18" customHeight="1"/>
  <cols>
    <col min="1" max="1" width="1.37890625" style="0" customWidth="1"/>
    <col min="2" max="2" width="33.75390625" style="0" customWidth="1"/>
    <col min="3" max="3" width="12.75390625" style="1" customWidth="1"/>
    <col min="4" max="4" width="16.25390625" style="0" customWidth="1"/>
    <col min="5" max="6" width="12.75390625" style="0" customWidth="1"/>
    <col min="7" max="7" width="13.125" style="0" customWidth="1"/>
    <col min="8" max="8" width="13.875" style="0" customWidth="1"/>
    <col min="9" max="9" width="13.25390625" style="0" customWidth="1"/>
    <col min="10" max="10" width="1.625" style="0" customWidth="1"/>
    <col min="12" max="12" width="13.875" style="0" customWidth="1"/>
  </cols>
  <sheetData>
    <row r="1" spans="2:9" ht="18" customHeight="1">
      <c r="B1" s="64" t="s">
        <v>36</v>
      </c>
      <c r="C1" s="64"/>
      <c r="D1" s="64"/>
      <c r="E1" s="64"/>
      <c r="F1" s="64"/>
      <c r="G1" s="64"/>
      <c r="H1" s="64"/>
      <c r="I1" s="64"/>
    </row>
    <row r="2" spans="2:9" ht="16.5" customHeight="1">
      <c r="B2" s="64" t="s">
        <v>35</v>
      </c>
      <c r="C2" s="64"/>
      <c r="D2" s="64"/>
      <c r="E2" s="64"/>
      <c r="F2" s="64"/>
      <c r="G2" s="64"/>
      <c r="H2" s="64"/>
      <c r="I2" s="64"/>
    </row>
    <row r="3" spans="2:9" s="2" customFormat="1" ht="16.5" customHeight="1" thickBot="1">
      <c r="B3" s="17"/>
      <c r="C3" s="17"/>
      <c r="D3" s="17"/>
      <c r="E3" s="17"/>
      <c r="F3" s="17"/>
      <c r="G3" s="17"/>
      <c r="H3" s="17"/>
      <c r="I3" s="17"/>
    </row>
    <row r="4" spans="2:9" s="2" customFormat="1" ht="18" customHeight="1">
      <c r="B4" s="18" t="s">
        <v>11</v>
      </c>
      <c r="C4" s="50" t="s">
        <v>5</v>
      </c>
      <c r="D4" s="19" t="s">
        <v>4</v>
      </c>
      <c r="E4" s="19" t="s">
        <v>6</v>
      </c>
      <c r="F4" s="39" t="s">
        <v>15</v>
      </c>
      <c r="G4" s="19" t="s">
        <v>9</v>
      </c>
      <c r="H4" s="39" t="s">
        <v>16</v>
      </c>
      <c r="I4" s="20" t="s">
        <v>10</v>
      </c>
    </row>
    <row r="5" spans="2:9" ht="16.5" customHeight="1">
      <c r="B5" s="36" t="s">
        <v>24</v>
      </c>
      <c r="C5" s="51">
        <v>219000</v>
      </c>
      <c r="D5" s="7"/>
      <c r="E5" s="6">
        <f aca="true" t="shared" si="0" ref="E5:E16">SUM(C5:D5)</f>
        <v>219000</v>
      </c>
      <c r="F5" s="40"/>
      <c r="G5" s="6"/>
      <c r="H5" s="40"/>
      <c r="I5" s="22"/>
    </row>
    <row r="6" spans="2:12" ht="16.5" customHeight="1">
      <c r="B6" s="25" t="s">
        <v>0</v>
      </c>
      <c r="C6" s="51">
        <v>19000</v>
      </c>
      <c r="D6" s="4"/>
      <c r="E6" s="3">
        <f>SUM(C6:D6)</f>
        <v>19000</v>
      </c>
      <c r="F6" s="41"/>
      <c r="G6" s="5"/>
      <c r="H6" s="41"/>
      <c r="I6" s="24"/>
      <c r="K6" s="8"/>
      <c r="L6" s="8"/>
    </row>
    <row r="7" spans="2:12" ht="16.5" customHeight="1">
      <c r="B7" s="36" t="s">
        <v>25</v>
      </c>
      <c r="C7" s="51"/>
      <c r="D7" s="4"/>
      <c r="E7" s="6">
        <f t="shared" si="0"/>
        <v>0</v>
      </c>
      <c r="F7" s="40"/>
      <c r="G7" s="5"/>
      <c r="H7" s="40"/>
      <c r="I7" s="24"/>
      <c r="K7" s="8"/>
      <c r="L7" s="8"/>
    </row>
    <row r="8" spans="2:12" ht="16.5" customHeight="1">
      <c r="B8" s="36" t="s">
        <v>26</v>
      </c>
      <c r="C8" s="51">
        <v>71000</v>
      </c>
      <c r="D8" s="7">
        <v>15000</v>
      </c>
      <c r="E8" s="6">
        <f>SUM(C8:D8)</f>
        <v>86000</v>
      </c>
      <c r="F8" s="40"/>
      <c r="G8" s="6"/>
      <c r="H8" s="40"/>
      <c r="I8" s="22"/>
      <c r="K8" s="8"/>
      <c r="L8" s="8"/>
    </row>
    <row r="9" spans="2:12" ht="16.5" customHeight="1">
      <c r="B9" s="36" t="s">
        <v>27</v>
      </c>
      <c r="C9" s="51"/>
      <c r="D9" s="7"/>
      <c r="E9" s="6">
        <f>SUM(C9:D9)</f>
        <v>0</v>
      </c>
      <c r="F9" s="40"/>
      <c r="G9" s="6"/>
      <c r="H9" s="40"/>
      <c r="I9" s="22"/>
      <c r="K9" s="8"/>
      <c r="L9" s="8"/>
    </row>
    <row r="10" spans="2:12" ht="16.5" customHeight="1">
      <c r="B10" s="25" t="s">
        <v>13</v>
      </c>
      <c r="C10" s="51"/>
      <c r="D10" s="7"/>
      <c r="E10" s="5">
        <f>SUM(C10:D10)</f>
        <v>0</v>
      </c>
      <c r="F10" s="41"/>
      <c r="G10" s="6"/>
      <c r="H10" s="41"/>
      <c r="I10" s="22"/>
      <c r="K10" s="8"/>
      <c r="L10" s="8"/>
    </row>
    <row r="11" spans="2:12" ht="16.5" customHeight="1">
      <c r="B11" s="21" t="s">
        <v>2</v>
      </c>
      <c r="C11" s="51">
        <v>26000</v>
      </c>
      <c r="D11" s="7">
        <v>5400</v>
      </c>
      <c r="E11" s="6">
        <f t="shared" si="0"/>
        <v>31400</v>
      </c>
      <c r="F11" s="40"/>
      <c r="G11" s="9"/>
      <c r="H11" s="40"/>
      <c r="I11" s="22"/>
      <c r="K11" s="8"/>
      <c r="L11" s="8"/>
    </row>
    <row r="12" spans="2:12" ht="16.5" customHeight="1">
      <c r="B12" s="23" t="s">
        <v>14</v>
      </c>
      <c r="C12" s="51">
        <v>231000</v>
      </c>
      <c r="D12" s="4">
        <v>47000</v>
      </c>
      <c r="E12" s="3">
        <f t="shared" si="0"/>
        <v>278000</v>
      </c>
      <c r="F12" s="41"/>
      <c r="G12" s="5"/>
      <c r="H12" s="41"/>
      <c r="I12" s="26"/>
      <c r="K12" s="8"/>
      <c r="L12" s="8"/>
    </row>
    <row r="13" spans="2:12" ht="16.5" customHeight="1">
      <c r="B13" s="25" t="s">
        <v>28</v>
      </c>
      <c r="C13" s="51">
        <v>142000</v>
      </c>
      <c r="D13" s="4">
        <v>30000</v>
      </c>
      <c r="E13" s="3">
        <f t="shared" si="0"/>
        <v>172000</v>
      </c>
      <c r="F13" s="41"/>
      <c r="G13" s="5"/>
      <c r="H13" s="40"/>
      <c r="I13" s="26"/>
      <c r="K13" s="8"/>
      <c r="L13" s="38"/>
    </row>
    <row r="14" spans="2:12" ht="16.5" customHeight="1">
      <c r="B14" s="25" t="s">
        <v>1</v>
      </c>
      <c r="C14" s="51">
        <v>3500</v>
      </c>
      <c r="D14" s="4">
        <v>500</v>
      </c>
      <c r="E14" s="3">
        <f t="shared" si="0"/>
        <v>4000</v>
      </c>
      <c r="F14" s="41"/>
      <c r="G14" s="5"/>
      <c r="H14" s="41"/>
      <c r="I14" s="26"/>
      <c r="K14" s="8"/>
      <c r="L14" s="8"/>
    </row>
    <row r="15" spans="2:12" ht="16.5" customHeight="1">
      <c r="B15" s="23" t="s">
        <v>3</v>
      </c>
      <c r="C15" s="51"/>
      <c r="D15" s="4"/>
      <c r="E15" s="3">
        <f t="shared" si="0"/>
        <v>0</v>
      </c>
      <c r="F15" s="41"/>
      <c r="G15" s="5"/>
      <c r="H15" s="41"/>
      <c r="I15" s="26"/>
      <c r="K15" s="8"/>
      <c r="L15" s="8"/>
    </row>
    <row r="16" spans="2:12" ht="16.5" customHeight="1">
      <c r="B16" s="25" t="s">
        <v>29</v>
      </c>
      <c r="C16" s="51">
        <v>48000</v>
      </c>
      <c r="D16" s="4">
        <v>10000</v>
      </c>
      <c r="E16" s="3">
        <f t="shared" si="0"/>
        <v>58000</v>
      </c>
      <c r="F16" s="41"/>
      <c r="G16" s="5"/>
      <c r="H16" s="41"/>
      <c r="I16" s="26"/>
      <c r="K16" s="8"/>
      <c r="L16" s="8"/>
    </row>
    <row r="17" spans="2:12" ht="16.5" customHeight="1">
      <c r="B17" s="36" t="s">
        <v>30</v>
      </c>
      <c r="C17" s="51">
        <v>18000</v>
      </c>
      <c r="D17" s="7">
        <v>2100</v>
      </c>
      <c r="E17" s="6">
        <f>SUM(C17:D17)</f>
        <v>20100</v>
      </c>
      <c r="F17" s="42"/>
      <c r="G17" s="6"/>
      <c r="H17" s="42"/>
      <c r="I17" s="22"/>
      <c r="K17" s="8"/>
      <c r="L17" s="8"/>
    </row>
    <row r="18" spans="2:11" ht="16.5" customHeight="1">
      <c r="B18" s="25" t="s">
        <v>31</v>
      </c>
      <c r="C18" s="51">
        <v>500000</v>
      </c>
      <c r="D18" s="4"/>
      <c r="E18" s="3">
        <f>SUM(C18:D18)</f>
        <v>500000</v>
      </c>
      <c r="F18" s="43"/>
      <c r="G18" s="43"/>
      <c r="H18" s="43"/>
      <c r="I18" s="26"/>
      <c r="K18" s="8"/>
    </row>
    <row r="19" spans="2:11" ht="16.5" customHeight="1">
      <c r="B19" s="25" t="s">
        <v>33</v>
      </c>
      <c r="C19" s="59">
        <v>223000</v>
      </c>
      <c r="D19" s="60">
        <v>46000</v>
      </c>
      <c r="E19" s="61">
        <f>SUM(C19:D19)</f>
        <v>269000</v>
      </c>
      <c r="F19" s="62"/>
      <c r="G19" s="62"/>
      <c r="H19" s="62"/>
      <c r="I19" s="63"/>
      <c r="K19" s="8"/>
    </row>
    <row r="20" spans="2:11" ht="16.5" customHeight="1">
      <c r="B20" s="25" t="s">
        <v>34</v>
      </c>
      <c r="C20" s="59">
        <v>61000</v>
      </c>
      <c r="D20" s="60">
        <v>7000</v>
      </c>
      <c r="E20" s="61">
        <f>SUM(C20:D20)</f>
        <v>68000</v>
      </c>
      <c r="F20" s="62"/>
      <c r="G20" s="62"/>
      <c r="H20" s="62"/>
      <c r="I20" s="63"/>
      <c r="K20" s="8"/>
    </row>
    <row r="21" spans="2:11" ht="16.5" customHeight="1">
      <c r="B21" s="23" t="s">
        <v>32</v>
      </c>
      <c r="C21" s="59">
        <v>250000</v>
      </c>
      <c r="D21" s="60"/>
      <c r="E21" s="61">
        <f>SUM(C21:D21)</f>
        <v>250000</v>
      </c>
      <c r="F21" s="62"/>
      <c r="G21" s="62"/>
      <c r="H21" s="62"/>
      <c r="I21" s="63"/>
      <c r="K21" s="8"/>
    </row>
    <row r="22" spans="2:9" ht="16.5" customHeight="1" thickBot="1">
      <c r="B22" s="27"/>
      <c r="C22" s="52">
        <f>SUM(C5:C21)</f>
        <v>1811500</v>
      </c>
      <c r="D22" s="29">
        <f>SUM(D5:D20)</f>
        <v>163000</v>
      </c>
      <c r="E22" s="28">
        <f>SUM(E5:E21)</f>
        <v>1974500</v>
      </c>
      <c r="F22" s="44"/>
      <c r="G22" s="28">
        <f>SUM(G5:G18)</f>
        <v>0</v>
      </c>
      <c r="H22" s="44">
        <f>C22</f>
        <v>1811500</v>
      </c>
      <c r="I22" s="30">
        <f>E22</f>
        <v>1974500</v>
      </c>
    </row>
    <row r="23" ht="16.5" customHeight="1" thickBot="1">
      <c r="C23" s="53"/>
    </row>
    <row r="24" spans="2:9" ht="24" customHeight="1">
      <c r="B24" s="18" t="s">
        <v>12</v>
      </c>
      <c r="C24" s="54" t="s">
        <v>17</v>
      </c>
      <c r="D24" s="56" t="s">
        <v>18</v>
      </c>
      <c r="E24" s="19" t="s">
        <v>4</v>
      </c>
      <c r="F24" s="45" t="s">
        <v>6</v>
      </c>
      <c r="G24" s="31" t="s">
        <v>7</v>
      </c>
      <c r="H24" s="19" t="s">
        <v>8</v>
      </c>
      <c r="I24" s="32" t="s">
        <v>19</v>
      </c>
    </row>
    <row r="25" spans="2:9" ht="16.5" customHeight="1" thickBot="1">
      <c r="B25" s="33" t="s">
        <v>20</v>
      </c>
      <c r="C25" s="55">
        <v>48812</v>
      </c>
      <c r="D25" s="57">
        <f>H22/C25</f>
        <v>37.111775792837825</v>
      </c>
      <c r="E25" s="47">
        <f>PRODUCT(D25,0.15)</f>
        <v>5.5667663689256734</v>
      </c>
      <c r="F25" s="48">
        <f>SUM(D25:E25)</f>
        <v>42.6785421617635</v>
      </c>
      <c r="G25" s="34">
        <f>SUM(C25)*D25</f>
        <v>1811500</v>
      </c>
      <c r="H25" s="34"/>
      <c r="I25" s="30">
        <f>SUM(G25:H25)</f>
        <v>1811500</v>
      </c>
    </row>
    <row r="26" spans="2:9" ht="16.5" customHeight="1" thickBot="1">
      <c r="B26" s="10"/>
      <c r="C26" s="11"/>
      <c r="D26" s="12"/>
      <c r="E26" s="13"/>
      <c r="F26" s="14"/>
      <c r="G26" s="35">
        <f>G25</f>
        <v>1811500</v>
      </c>
      <c r="H26" s="15"/>
      <c r="I26" s="16"/>
    </row>
    <row r="27" spans="3:4" ht="18" customHeight="1">
      <c r="C27" s="1" t="s">
        <v>21</v>
      </c>
      <c r="D27" s="58">
        <f>D25</f>
        <v>37.111775792837825</v>
      </c>
    </row>
    <row r="28" spans="4:8" ht="18" customHeight="1">
      <c r="D28" t="s">
        <v>22</v>
      </c>
      <c r="E28" s="37">
        <f>PRODUCT(D27,0.15)</f>
        <v>5.5667663689256734</v>
      </c>
      <c r="G28" s="46" t="s">
        <v>23</v>
      </c>
      <c r="H28" s="49">
        <f>D27+E28</f>
        <v>42.6785421617635</v>
      </c>
    </row>
  </sheetData>
  <sheetProtection/>
  <mergeCells count="2">
    <mergeCell ref="B1:I1"/>
    <mergeCell ref="B2:I2"/>
  </mergeCells>
  <printOptions/>
  <pageMargins left="0.7" right="0.7" top="0.75" bottom="0.75" header="0.3" footer="0.3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ARKO Technology,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lukas-mrazek</dc:creator>
  <cp:keywords/>
  <dc:description/>
  <cp:lastModifiedBy>Stejskalova</cp:lastModifiedBy>
  <cp:lastPrinted>2016-11-22T09:24:23Z</cp:lastPrinted>
  <dcterms:created xsi:type="dcterms:W3CDTF">2005-02-22T08:58:37Z</dcterms:created>
  <dcterms:modified xsi:type="dcterms:W3CDTF">2016-12-19T07:51:43Z</dcterms:modified>
  <cp:category/>
  <cp:version/>
  <cp:contentType/>
  <cp:contentStatus/>
</cp:coreProperties>
</file>